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Income Statement" sheetId="1" r:id="rId1"/>
    <sheet name="Balance Sheet" sheetId="2" r:id="rId2"/>
    <sheet name="Change in Equity" sheetId="3" r:id="rId3"/>
    <sheet name="Cashflow Statement" sheetId="4" r:id="rId4"/>
  </sheets>
  <definedNames>
    <definedName name="_xlnm.Print_Area" localSheetId="1">'Balance Sheet'!$A$1:$E$50</definedName>
    <definedName name="_xlnm.Print_Area" localSheetId="3">'Cashflow Statement'!$A$1:$F$42</definedName>
    <definedName name="_xlnm.Print_Area" localSheetId="2">'Change in Equity'!$A$1:$J$20</definedName>
    <definedName name="_xlnm.Print_Area" localSheetId="0">'Income Statement'!$A$1:$H$32</definedName>
  </definedNames>
  <calcPr fullCalcOnLoad="1"/>
</workbook>
</file>

<file path=xl/comments1.xml><?xml version="1.0" encoding="utf-8"?>
<comments xmlns="http://schemas.openxmlformats.org/spreadsheetml/2006/main">
  <authors>
    <author>Siew Chee Choong</author>
  </authors>
  <commentList>
    <comment ref="E16" authorId="0">
      <text>
        <r>
          <rPr>
            <b/>
            <sz val="8"/>
            <rFont val="Tahoma"/>
            <family val="0"/>
          </rPr>
          <t>Siew Chee Choong:</t>
        </r>
        <r>
          <rPr>
            <sz val="8"/>
            <rFont val="Tahoma"/>
            <family val="0"/>
          </rPr>
          <t xml:space="preserve">
move to operating income</t>
        </r>
      </text>
    </comment>
  </commentList>
</comments>
</file>

<file path=xl/sharedStrings.xml><?xml version="1.0" encoding="utf-8"?>
<sst xmlns="http://schemas.openxmlformats.org/spreadsheetml/2006/main" count="133" uniqueCount="104">
  <si>
    <t>GPA Holdings Berhad</t>
  </si>
  <si>
    <t>Condensed Consolidated Balance Sheet</t>
  </si>
  <si>
    <t>(These figures have not been audited)</t>
  </si>
  <si>
    <t>As at</t>
  </si>
  <si>
    <t>Note</t>
  </si>
  <si>
    <t>31/03/03</t>
  </si>
  <si>
    <t>Non current assets</t>
  </si>
  <si>
    <t>RM'000</t>
  </si>
  <si>
    <t>Property, plant and equipment</t>
  </si>
  <si>
    <t>Investment properties</t>
  </si>
  <si>
    <t>Intangible assets</t>
  </si>
  <si>
    <t>Other non current assets</t>
  </si>
  <si>
    <t>Current assets</t>
  </si>
  <si>
    <t>Inventories</t>
  </si>
  <si>
    <t>Receivables, deposits and prepayments</t>
  </si>
  <si>
    <t>Marketable securities</t>
  </si>
  <si>
    <t>Cash and cash equivalent</t>
  </si>
  <si>
    <t>Less: Current liabilites</t>
  </si>
  <si>
    <t>Provisions</t>
  </si>
  <si>
    <t>Trade Payables</t>
  </si>
  <si>
    <t>Other payables</t>
  </si>
  <si>
    <t>Tax liabilities</t>
  </si>
  <si>
    <t>Bank borrowings</t>
  </si>
  <si>
    <t>Dividend payable</t>
  </si>
  <si>
    <t>Net current assets</t>
  </si>
  <si>
    <t>Less: Non current liabilities</t>
  </si>
  <si>
    <t>Deferred tax liabilities</t>
  </si>
  <si>
    <t>Capital and reserves</t>
  </si>
  <si>
    <t>Share capital</t>
  </si>
  <si>
    <t>Reserves</t>
  </si>
  <si>
    <t>Shareholders' equity</t>
  </si>
  <si>
    <t>Minority interest</t>
  </si>
  <si>
    <t>Net Tangible Assets per Share (RM)</t>
  </si>
  <si>
    <t>Interim report as at 30 June 2003</t>
  </si>
  <si>
    <t>30/06/03</t>
  </si>
  <si>
    <t>Condensed Consolidated Income Statements</t>
  </si>
  <si>
    <t>(The current year figures have not been audited)</t>
  </si>
  <si>
    <t>3 months ended</t>
  </si>
  <si>
    <t>Sales</t>
  </si>
  <si>
    <t>Expenses excluding finance cost and tax</t>
  </si>
  <si>
    <t>Other income</t>
  </si>
  <si>
    <t>- Operating income</t>
  </si>
  <si>
    <t>- Interest income</t>
  </si>
  <si>
    <t>Profit from operations</t>
  </si>
  <si>
    <t>Amortisation of reserve on consolidation</t>
  </si>
  <si>
    <t>Finance cost</t>
  </si>
  <si>
    <t>Profit from ordinary activities before tax</t>
  </si>
  <si>
    <t>Tax</t>
  </si>
  <si>
    <t>Profit from ordinary activities after tax</t>
  </si>
  <si>
    <t>Net profit for the period</t>
  </si>
  <si>
    <t>Earnings per share - basic (Sen)</t>
  </si>
  <si>
    <t>*</t>
  </si>
  <si>
    <t>30/06/02</t>
  </si>
  <si>
    <t>Interim report for the three months ended 30 June 2003</t>
  </si>
  <si>
    <t>Condensed Consolidated Cashflow Statements</t>
  </si>
  <si>
    <t>12 months ended</t>
  </si>
  <si>
    <t>Operating activities</t>
  </si>
  <si>
    <t>Cash from operations</t>
  </si>
  <si>
    <t>Interest paid</t>
  </si>
  <si>
    <t>Interest received</t>
  </si>
  <si>
    <t>Dividend received</t>
  </si>
  <si>
    <t>Taxation paid</t>
  </si>
  <si>
    <t>Net cash flow from operating activities</t>
  </si>
  <si>
    <t>Investing activities</t>
  </si>
  <si>
    <t>Purchase of fixed assets</t>
  </si>
  <si>
    <t>Proceeds from disposal of fixed assets</t>
  </si>
  <si>
    <t>Net cash flow used in investing activities</t>
  </si>
  <si>
    <t>Financing activities</t>
  </si>
  <si>
    <t>Net proceeds from bank borrowings</t>
  </si>
  <si>
    <t>Deposit pledged as security for bank facilities</t>
  </si>
  <si>
    <t>Divident paid to shareholders</t>
  </si>
  <si>
    <t>Proceeds from issuance of shares</t>
  </si>
  <si>
    <t>Repayment of financial creditors</t>
  </si>
  <si>
    <t>Net cash flow used in financing activities</t>
  </si>
  <si>
    <t>Net movement in cash and cash equivalents</t>
  </si>
  <si>
    <t>Cash and cash equivalents</t>
  </si>
  <si>
    <t xml:space="preserve"> - at start of the period</t>
  </si>
  <si>
    <t xml:space="preserve"> - at end of the period</t>
  </si>
  <si>
    <t>Condensed Consolidated Statement of Change in Equity</t>
  </si>
  <si>
    <t>Non-distributable</t>
  </si>
  <si>
    <t>Distributable</t>
  </si>
  <si>
    <t>Share Capital</t>
  </si>
  <si>
    <t>Share Premium</t>
  </si>
  <si>
    <t>Negative goodwill on consolidation</t>
  </si>
  <si>
    <t>Retained Earnings</t>
  </si>
  <si>
    <t>Total</t>
  </si>
  <si>
    <t>RM '000</t>
  </si>
  <si>
    <t>Balance as at 1 April 2003</t>
  </si>
  <si>
    <t>-</t>
  </si>
  <si>
    <t>As previously reported</t>
  </si>
  <si>
    <t>Net profit for the current</t>
  </si>
  <si>
    <t>financial year to date</t>
  </si>
  <si>
    <t>Amortisation of negative goodwill</t>
  </si>
  <si>
    <t>on consolidation</t>
  </si>
  <si>
    <t>Balance as at 30 June 2003</t>
  </si>
  <si>
    <t xml:space="preserve">The previous year comparative figures have been amended to reflect the presentation of the current quarter ended </t>
  </si>
  <si>
    <t xml:space="preserve">30 June 2003. The condensed consolidated income statement should be read in conjunction with the financial </t>
  </si>
  <si>
    <t>statement for the financial year ended 31 March 2003.</t>
  </si>
  <si>
    <t xml:space="preserve">* The condensed consolidated balance sheet should be read in conjunction with the </t>
  </si>
  <si>
    <t xml:space="preserve">The condensed consolidated statement of change in equity should be read in conjunction with the financial statement for </t>
  </si>
  <si>
    <t xml:space="preserve">*  The condensed consolidated cashflow statements should be read in conjunction with the </t>
  </si>
  <si>
    <t>the financial year ended 31 March 2003.</t>
  </si>
  <si>
    <t xml:space="preserve">    financial statement for the financial year ended 31 March 2003.</t>
  </si>
  <si>
    <t xml:space="preserve">   financial statement for the financial year ended 31 March 2003.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</si>
</sst>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??_ ;_ @_ "/>
    <numFmt numFmtId="165" formatCode="_(* #,##0.000_);_(* \(#,##0.000\);_(* &quot;-&quot;_);_(@_)"/>
    <numFmt numFmtId="166" formatCode="_(* #,##0_);_(* \(#,##0\);_(* &quot;-&quot;??_);_(@_)"/>
    <numFmt numFmtId="167" formatCode="_(* #,##0.00_);_(* \(#,##0.00\);_(* &quot;-&quot;_);_(@_)"/>
    <numFmt numFmtId="168" formatCode="0.0%"/>
    <numFmt numFmtId="169" formatCode="_ * #,##0.00_ ;_ * \-#,##0.00_ ;_ * &quot;-&quot;??_ ;_ @_ "/>
  </numFmts>
  <fonts count="15">
    <font>
      <sz val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9"/>
      <name val="Arial"/>
      <family val="2"/>
    </font>
    <font>
      <sz val="10"/>
      <name val="Arial"/>
      <family val="0"/>
    </font>
    <font>
      <b/>
      <i/>
      <sz val="10"/>
      <name val="Times New Roman"/>
      <family val="1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/>
    </xf>
    <xf numFmtId="14" fontId="0" fillId="0" borderId="0" xfId="0" applyNumberFormat="1" applyAlignment="1" quotePrefix="1">
      <alignment horizontal="center"/>
    </xf>
    <xf numFmtId="165" fontId="0" fillId="0" borderId="0" xfId="0" applyNumberFormat="1" applyAlignment="1">
      <alignment/>
    </xf>
    <xf numFmtId="41" fontId="3" fillId="0" borderId="1" xfId="0" applyNumberFormat="1" applyFont="1" applyBorder="1" applyAlignment="1">
      <alignment/>
    </xf>
    <xf numFmtId="41" fontId="0" fillId="0" borderId="1" xfId="0" applyNumberFormat="1" applyBorder="1" applyAlignment="1">
      <alignment/>
    </xf>
    <xf numFmtId="41" fontId="0" fillId="0" borderId="0" xfId="0" applyNumberFormat="1" applyAlignment="1">
      <alignment/>
    </xf>
    <xf numFmtId="168" fontId="0" fillId="0" borderId="0" xfId="24" applyNumberFormat="1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6" fillId="0" borderId="2" xfId="0" applyNumberFormat="1" applyFont="1" applyBorder="1" applyAlignment="1">
      <alignment/>
    </xf>
    <xf numFmtId="41" fontId="0" fillId="2" borderId="0" xfId="0" applyNumberFormat="1" applyFill="1" applyAlignment="1">
      <alignment/>
    </xf>
    <xf numFmtId="168" fontId="0" fillId="2" borderId="0" xfId="24" applyNumberFormat="1" applyFill="1" applyAlignment="1">
      <alignment/>
    </xf>
    <xf numFmtId="41" fontId="5" fillId="0" borderId="1" xfId="0" applyNumberFormat="1" applyFont="1" applyBorder="1" applyAlignment="1">
      <alignment/>
    </xf>
    <xf numFmtId="41" fontId="6" fillId="0" borderId="1" xfId="0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5" fillId="0" borderId="4" xfId="0" applyNumberFormat="1" applyFont="1" applyBorder="1" applyAlignment="1">
      <alignment/>
    </xf>
    <xf numFmtId="41" fontId="6" fillId="0" borderId="4" xfId="0" applyNumberFormat="1" applyFont="1" applyBorder="1" applyAlignment="1">
      <alignment/>
    </xf>
    <xf numFmtId="167" fontId="3" fillId="0" borderId="3" xfId="0" applyNumberFormat="1" applyFont="1" applyBorder="1" applyAlignment="1">
      <alignment/>
    </xf>
    <xf numFmtId="167" fontId="0" fillId="0" borderId="3" xfId="0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15" applyNumberFormat="1" applyFont="1" applyAlignment="1">
      <alignment/>
    </xf>
    <xf numFmtId="41" fontId="0" fillId="0" borderId="0" xfId="0" applyNumberFormat="1" applyFont="1" applyAlignment="1">
      <alignment/>
    </xf>
    <xf numFmtId="166" fontId="3" fillId="0" borderId="0" xfId="15" applyNumberFormat="1" applyFont="1" applyAlignment="1">
      <alignment/>
    </xf>
    <xf numFmtId="168" fontId="0" fillId="0" borderId="0" xfId="24" applyNumberFormat="1" applyFont="1" applyAlignment="1">
      <alignment/>
    </xf>
    <xf numFmtId="43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Alignment="1" quotePrefix="1">
      <alignment/>
    </xf>
    <xf numFmtId="41" fontId="0" fillId="0" borderId="1" xfId="0" applyNumberFormat="1" applyFont="1" applyBorder="1" applyAlignment="1">
      <alignment/>
    </xf>
    <xf numFmtId="166" fontId="3" fillId="0" borderId="1" xfId="15" applyNumberFormat="1" applyFont="1" applyBorder="1" applyAlignment="1">
      <alignment/>
    </xf>
    <xf numFmtId="166" fontId="5" fillId="0" borderId="0" xfId="15" applyNumberFormat="1" applyFont="1" applyAlignment="1">
      <alignment/>
    </xf>
    <xf numFmtId="41" fontId="3" fillId="3" borderId="0" xfId="0" applyNumberFormat="1" applyFont="1" applyFill="1" applyAlignment="1">
      <alignment/>
    </xf>
    <xf numFmtId="167" fontId="5" fillId="0" borderId="0" xfId="0" applyNumberFormat="1" applyFont="1" applyAlignment="1">
      <alignment/>
    </xf>
    <xf numFmtId="166" fontId="5" fillId="0" borderId="4" xfId="15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39" fontId="0" fillId="0" borderId="0" xfId="15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3" fillId="0" borderId="0" xfId="22" applyFont="1" applyAlignment="1">
      <alignment/>
    </xf>
    <xf numFmtId="0" fontId="0" fillId="0" borderId="0" xfId="22" applyFont="1" applyAlignment="1">
      <alignment/>
    </xf>
    <xf numFmtId="0" fontId="0" fillId="0" borderId="0" xfId="22" applyAlignment="1">
      <alignment/>
    </xf>
    <xf numFmtId="0" fontId="4" fillId="0" borderId="0" xfId="23" applyFont="1" applyAlignment="1">
      <alignment/>
    </xf>
    <xf numFmtId="0" fontId="3" fillId="0" borderId="0" xfId="22" applyFont="1" applyAlignment="1">
      <alignment horizontal="center"/>
    </xf>
    <xf numFmtId="14" fontId="3" fillId="0" borderId="0" xfId="22" applyNumberFormat="1" applyFont="1" applyAlignment="1" quotePrefix="1">
      <alignment horizontal="center"/>
    </xf>
    <xf numFmtId="14" fontId="3" fillId="0" borderId="0" xfId="22" applyNumberFormat="1" applyFont="1" applyAlignment="1">
      <alignment horizontal="center"/>
    </xf>
    <xf numFmtId="0" fontId="3" fillId="0" borderId="0" xfId="22" applyFont="1" applyFill="1" applyAlignment="1">
      <alignment/>
    </xf>
    <xf numFmtId="0" fontId="11" fillId="0" borderId="0" xfId="22" applyFont="1" applyAlignment="1">
      <alignment horizontal="center"/>
    </xf>
    <xf numFmtId="164" fontId="9" fillId="0" borderId="0" xfId="17" applyNumberFormat="1" applyFont="1" applyFill="1" applyAlignment="1">
      <alignment/>
    </xf>
    <xf numFmtId="164" fontId="12" fillId="0" borderId="0" xfId="17" applyNumberFormat="1" applyFont="1" applyFill="1" applyAlignment="1">
      <alignment/>
    </xf>
    <xf numFmtId="41" fontId="0" fillId="0" borderId="0" xfId="17" applyNumberFormat="1" applyFont="1" applyAlignment="1">
      <alignment/>
    </xf>
    <xf numFmtId="41" fontId="0" fillId="0" borderId="1" xfId="17" applyNumberFormat="1" applyFont="1" applyBorder="1" applyAlignment="1">
      <alignment/>
    </xf>
    <xf numFmtId="164" fontId="13" fillId="0" borderId="0" xfId="17" applyNumberFormat="1" applyFont="1" applyFill="1" applyAlignment="1">
      <alignment/>
    </xf>
    <xf numFmtId="41" fontId="3" fillId="0" borderId="0" xfId="17" applyNumberFormat="1" applyFont="1" applyAlignment="1">
      <alignment/>
    </xf>
    <xf numFmtId="165" fontId="3" fillId="0" borderId="0" xfId="0" applyNumberFormat="1" applyFont="1" applyBorder="1" applyAlignment="1">
      <alignment/>
    </xf>
    <xf numFmtId="41" fontId="3" fillId="0" borderId="1" xfId="17" applyNumberFormat="1" applyFont="1" applyBorder="1" applyAlignment="1">
      <alignment/>
    </xf>
    <xf numFmtId="41" fontId="3" fillId="0" borderId="5" xfId="17" applyNumberFormat="1" applyFont="1" applyBorder="1" applyAlignment="1">
      <alignment/>
    </xf>
    <xf numFmtId="0" fontId="0" fillId="0" borderId="0" xfId="22" applyFill="1" applyAlignment="1">
      <alignment/>
    </xf>
    <xf numFmtId="0" fontId="3" fillId="0" borderId="0" xfId="23" applyFont="1" applyAlignment="1">
      <alignment/>
    </xf>
    <xf numFmtId="0" fontId="0" fillId="0" borderId="0" xfId="23" applyAlignment="1">
      <alignment/>
    </xf>
    <xf numFmtId="0" fontId="0" fillId="0" borderId="0" xfId="23" applyFont="1" applyAlignment="1">
      <alignment/>
    </xf>
    <xf numFmtId="0" fontId="0" fillId="0" borderId="1" xfId="23" applyBorder="1" applyAlignment="1">
      <alignment horizontal="center"/>
    </xf>
    <xf numFmtId="0" fontId="0" fillId="0" borderId="0" xfId="23" applyBorder="1" applyAlignment="1">
      <alignment horizontal="center"/>
    </xf>
    <xf numFmtId="0" fontId="0" fillId="0" borderId="0" xfId="23" applyAlignment="1">
      <alignment horizontal="center" vertical="top" wrapText="1"/>
    </xf>
    <xf numFmtId="0" fontId="3" fillId="0" borderId="0" xfId="23" applyFont="1" applyAlignment="1">
      <alignment horizontal="center" wrapText="1"/>
    </xf>
    <xf numFmtId="0" fontId="3" fillId="0" borderId="0" xfId="23" applyFont="1" applyAlignment="1">
      <alignment horizontal="center"/>
    </xf>
    <xf numFmtId="41" fontId="0" fillId="0" borderId="0" xfId="23" applyNumberFormat="1" applyAlignment="1">
      <alignment/>
    </xf>
    <xf numFmtId="41" fontId="0" fillId="0" borderId="0" xfId="23" applyNumberFormat="1" applyFill="1" applyBorder="1" applyAlignment="1">
      <alignment/>
    </xf>
    <xf numFmtId="41" fontId="0" fillId="0" borderId="5" xfId="23" applyNumberFormat="1" applyBorder="1" applyAlignment="1">
      <alignment/>
    </xf>
    <xf numFmtId="41" fontId="0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3" fillId="0" borderId="0" xfId="23" applyFont="1" applyAlignment="1">
      <alignment/>
    </xf>
    <xf numFmtId="0" fontId="0" fillId="0" borderId="1" xfId="23" applyBorder="1" applyAlignment="1">
      <alignment horizontal="center"/>
    </xf>
    <xf numFmtId="0" fontId="3" fillId="0" borderId="0" xfId="22" applyFont="1" applyAlignment="1">
      <alignment/>
    </xf>
    <xf numFmtId="0" fontId="0" fillId="0" borderId="0" xfId="22" applyAlignment="1">
      <alignment/>
    </xf>
    <xf numFmtId="0" fontId="0" fillId="0" borderId="0" xfId="22" applyFont="1" applyAlignment="1">
      <alignment/>
    </xf>
  </cellXfs>
  <cellStyles count="11">
    <cellStyle name="Normal" xfId="0"/>
    <cellStyle name="Comma" xfId="15"/>
    <cellStyle name="Comma [0]" xfId="16"/>
    <cellStyle name="Comma_GPAH Co Cashflow Q1 2004" xfId="17"/>
    <cellStyle name="Currency" xfId="18"/>
    <cellStyle name="Currency [0]" xfId="19"/>
    <cellStyle name="Followed Hyperlink" xfId="20"/>
    <cellStyle name="Hyperlink" xfId="21"/>
    <cellStyle name="Normal_GPAH Co Cashflow Q1 2004" xfId="22"/>
    <cellStyle name="Normal_GPAH Co Cashflow Q4 2003-audited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85" zoomScaleNormal="85" workbookViewId="0" topLeftCell="A1">
      <selection activeCell="A1" sqref="A1:D1"/>
    </sheetView>
  </sheetViews>
  <sheetFormatPr defaultColWidth="9.33203125" defaultRowHeight="12.75"/>
  <cols>
    <col min="1" max="1" width="3.16015625" style="2" customWidth="1"/>
    <col min="2" max="2" width="2.5" style="2" customWidth="1"/>
    <col min="3" max="3" width="23.16015625" style="2" customWidth="1"/>
    <col min="4" max="4" width="3.66015625" style="2" customWidth="1"/>
    <col min="5" max="8" width="17.5" style="2" customWidth="1"/>
    <col min="9" max="9" width="9.33203125" style="2" customWidth="1"/>
    <col min="10" max="11" width="0" style="2" hidden="1" customWidth="1"/>
    <col min="12" max="16384" width="9.33203125" style="2" customWidth="1"/>
  </cols>
  <sheetData>
    <row r="1" spans="1:4" ht="12.75">
      <c r="A1" s="85" t="s">
        <v>0</v>
      </c>
      <c r="B1" s="85"/>
      <c r="C1" s="85"/>
      <c r="D1" s="85"/>
    </row>
    <row r="2" spans="1:8" ht="12.75">
      <c r="A2" s="87" t="s">
        <v>53</v>
      </c>
      <c r="B2" s="87"/>
      <c r="C2" s="87"/>
      <c r="D2" s="87"/>
      <c r="E2" s="87"/>
      <c r="F2" s="87"/>
      <c r="G2" s="87"/>
      <c r="H2" s="87"/>
    </row>
    <row r="3" spans="1:5" ht="12.75">
      <c r="A3" s="85" t="s">
        <v>35</v>
      </c>
      <c r="B3" s="85"/>
      <c r="C3" s="85"/>
      <c r="D3" s="85"/>
      <c r="E3" s="85"/>
    </row>
    <row r="4" spans="1:5" ht="12.75">
      <c r="A4" s="3" t="s">
        <v>36</v>
      </c>
      <c r="B4" s="1"/>
      <c r="C4" s="1"/>
      <c r="D4" s="1"/>
      <c r="E4" s="1"/>
    </row>
    <row r="5" ht="12.75"/>
    <row r="6" spans="5:8" ht="21.75" customHeight="1">
      <c r="E6" s="86" t="s">
        <v>37</v>
      </c>
      <c r="F6" s="86"/>
      <c r="G6" s="86" t="s">
        <v>37</v>
      </c>
      <c r="H6" s="86"/>
    </row>
    <row r="7" spans="5:8" ht="21.75" customHeight="1">
      <c r="E7" s="6" t="s">
        <v>34</v>
      </c>
      <c r="F7" s="30" t="s">
        <v>52</v>
      </c>
      <c r="G7" s="6" t="s">
        <v>34</v>
      </c>
      <c r="H7" s="30" t="s">
        <v>52</v>
      </c>
    </row>
    <row r="8" spans="5:8" ht="21.75" customHeight="1">
      <c r="E8" s="4" t="s">
        <v>7</v>
      </c>
      <c r="F8" s="31" t="s">
        <v>7</v>
      </c>
      <c r="G8" s="4" t="s">
        <v>7</v>
      </c>
      <c r="H8" s="31" t="s">
        <v>7</v>
      </c>
    </row>
    <row r="9" spans="2:11" ht="21.75" customHeight="1">
      <c r="B9" s="2" t="s">
        <v>38</v>
      </c>
      <c r="E9" s="13">
        <v>17432.684970000002</v>
      </c>
      <c r="F9" s="33">
        <v>15384.431339999996</v>
      </c>
      <c r="G9" s="34">
        <v>17432.684970000002</v>
      </c>
      <c r="H9" s="33">
        <v>15384.431339999996</v>
      </c>
      <c r="J9" s="33">
        <f>+E9-F9</f>
        <v>2048.2536300000065</v>
      </c>
      <c r="K9" s="35">
        <f>IF(F9=0,"N/A",J9/F9)</f>
        <v>0.13313807866752175</v>
      </c>
    </row>
    <row r="10" spans="2:15" ht="21.75" customHeight="1">
      <c r="B10" s="88" t="s">
        <v>39</v>
      </c>
      <c r="C10" s="88"/>
      <c r="E10" s="13">
        <v>-16862.484380000005</v>
      </c>
      <c r="F10" s="33">
        <v>-14237.892389999999</v>
      </c>
      <c r="G10" s="34">
        <v>-16862.484380000005</v>
      </c>
      <c r="H10" s="33">
        <v>-14237.892389999999</v>
      </c>
      <c r="J10" s="33">
        <f>+E10-F10</f>
        <v>-2624.5919900000063</v>
      </c>
      <c r="K10" s="35">
        <f>IF(F10=0,"N/A",J10/F10)</f>
        <v>0.18433851851861105</v>
      </c>
      <c r="N10" s="36"/>
      <c r="O10" s="36"/>
    </row>
    <row r="11" spans="2:8" ht="12.75">
      <c r="B11" s="88"/>
      <c r="C11" s="88"/>
      <c r="E11" s="13"/>
      <c r="G11" s="34"/>
      <c r="H11" s="33"/>
    </row>
    <row r="12" spans="2:8" ht="12.75">
      <c r="B12" s="2" t="s">
        <v>40</v>
      </c>
      <c r="E12" s="33"/>
      <c r="F12" s="37"/>
      <c r="G12" s="32"/>
      <c r="H12" s="37"/>
    </row>
    <row r="13" spans="2:11" ht="21.75" customHeight="1">
      <c r="B13" s="38" t="s">
        <v>41</v>
      </c>
      <c r="E13" s="13">
        <v>589.0123665000001</v>
      </c>
      <c r="F13" s="78">
        <v>463.5268265</v>
      </c>
      <c r="G13" s="34">
        <v>589.0123665000001</v>
      </c>
      <c r="H13" s="37">
        <v>463.5268265</v>
      </c>
      <c r="J13" s="33">
        <f aca="true" t="shared" si="0" ref="J13:J18">+E13-F13</f>
        <v>125.48554000000007</v>
      </c>
      <c r="K13" s="35">
        <f aca="true" t="shared" si="1" ref="K13:K18">IF(F13=0,"N/A",J13/F13)</f>
        <v>0.2707190454272447</v>
      </c>
    </row>
    <row r="14" spans="2:11" ht="21.75" customHeight="1">
      <c r="B14" s="38" t="s">
        <v>42</v>
      </c>
      <c r="E14" s="9">
        <v>46.742639999999994</v>
      </c>
      <c r="F14" s="39">
        <v>25.33221</v>
      </c>
      <c r="G14" s="40">
        <v>46.742639999999994</v>
      </c>
      <c r="H14" s="39">
        <v>25.33221</v>
      </c>
      <c r="J14" s="33">
        <f t="shared" si="0"/>
        <v>21.410429999999995</v>
      </c>
      <c r="K14" s="35">
        <f t="shared" si="1"/>
        <v>0.8451860299594861</v>
      </c>
    </row>
    <row r="15" spans="2:11" ht="21.75" customHeight="1">
      <c r="B15" s="2" t="s">
        <v>43</v>
      </c>
      <c r="E15" s="24">
        <v>1205.9555964999968</v>
      </c>
      <c r="F15" s="25">
        <v>1635.3979864999965</v>
      </c>
      <c r="G15" s="41">
        <v>1205.9555964999968</v>
      </c>
      <c r="H15" s="25">
        <v>1635.3979864999965</v>
      </c>
      <c r="J15" s="33">
        <f t="shared" si="0"/>
        <v>-429.4423899999997</v>
      </c>
      <c r="K15" s="35">
        <f t="shared" si="1"/>
        <v>-0.26259197672064677</v>
      </c>
    </row>
    <row r="16" spans="2:11" ht="21.75" customHeight="1" hidden="1">
      <c r="B16" s="89" t="s">
        <v>44</v>
      </c>
      <c r="C16" s="89"/>
      <c r="E16" s="42">
        <v>0</v>
      </c>
      <c r="F16" s="33">
        <v>0</v>
      </c>
      <c r="G16" s="34">
        <v>0</v>
      </c>
      <c r="H16" s="33">
        <v>0</v>
      </c>
      <c r="J16" s="33">
        <f t="shared" si="0"/>
        <v>0</v>
      </c>
      <c r="K16" s="35" t="str">
        <f t="shared" si="1"/>
        <v>N/A</v>
      </c>
    </row>
    <row r="17" spans="2:11" ht="21.75" customHeight="1">
      <c r="B17" s="2" t="s">
        <v>45</v>
      </c>
      <c r="E17" s="9">
        <v>-87.01259</v>
      </c>
      <c r="F17" s="39">
        <v>-129.2103</v>
      </c>
      <c r="G17" s="40">
        <v>-87.01259</v>
      </c>
      <c r="H17" s="39">
        <v>-129.2103</v>
      </c>
      <c r="J17" s="33">
        <f t="shared" si="0"/>
        <v>42.19770999999999</v>
      </c>
      <c r="K17" s="35">
        <f t="shared" si="1"/>
        <v>-0.32658162700651566</v>
      </c>
    </row>
    <row r="18" spans="2:11" ht="21.75" customHeight="1">
      <c r="B18" s="88" t="s">
        <v>46</v>
      </c>
      <c r="C18" s="88"/>
      <c r="E18" s="24">
        <v>1118.9430064999967</v>
      </c>
      <c r="F18" s="25">
        <v>1506.1876864999965</v>
      </c>
      <c r="G18" s="41">
        <v>1118.9430064999967</v>
      </c>
      <c r="H18" s="25">
        <v>1506.1876864999965</v>
      </c>
      <c r="J18" s="33">
        <f t="shared" si="0"/>
        <v>-387.2446799999998</v>
      </c>
      <c r="K18" s="35">
        <f t="shared" si="1"/>
        <v>-0.25710254005585426</v>
      </c>
    </row>
    <row r="19" spans="2:8" ht="12.75">
      <c r="B19" s="88"/>
      <c r="C19" s="88"/>
      <c r="E19" s="43"/>
      <c r="F19" s="25"/>
      <c r="G19" s="41"/>
      <c r="H19" s="25"/>
    </row>
    <row r="20" spans="2:11" ht="21.75" customHeight="1">
      <c r="B20" s="2" t="s">
        <v>47</v>
      </c>
      <c r="E20" s="9">
        <v>-252.011</v>
      </c>
      <c r="F20" s="39">
        <v>-343.911</v>
      </c>
      <c r="G20" s="40">
        <v>-252.011</v>
      </c>
      <c r="H20" s="39">
        <v>-343.911</v>
      </c>
      <c r="J20" s="33">
        <f>+E20-F20</f>
        <v>91.9</v>
      </c>
      <c r="K20" s="35">
        <f>IF(F20=0,"N/A",J20/F20)</f>
        <v>-0.2672202982748444</v>
      </c>
    </row>
    <row r="21" spans="2:11" ht="21.75" customHeight="1">
      <c r="B21" s="88" t="s">
        <v>48</v>
      </c>
      <c r="C21" s="88"/>
      <c r="E21" s="24">
        <v>866.9320064999968</v>
      </c>
      <c r="F21" s="24">
        <v>1162.2766864999965</v>
      </c>
      <c r="G21" s="41">
        <v>866.8320064999967</v>
      </c>
      <c r="H21" s="24">
        <v>1162.2766864999965</v>
      </c>
      <c r="J21" s="33">
        <f>+E21-F21</f>
        <v>-295.3446799999997</v>
      </c>
      <c r="K21" s="35">
        <f>IF(F21=0,"N/A",J21/F21)</f>
        <v>-0.2541087534753719</v>
      </c>
    </row>
    <row r="22" spans="2:8" ht="21.75" customHeight="1">
      <c r="B22" s="88"/>
      <c r="C22" s="88"/>
      <c r="E22" s="24"/>
      <c r="F22" s="24"/>
      <c r="G22" s="41"/>
      <c r="H22" s="24"/>
    </row>
    <row r="23" spans="2:11" ht="21.75" customHeight="1">
      <c r="B23" s="2" t="s">
        <v>31</v>
      </c>
      <c r="E23" s="9">
        <v>-31.344500999999998</v>
      </c>
      <c r="F23" s="39">
        <v>-14.926</v>
      </c>
      <c r="G23" s="40">
        <v>-31.344500999999998</v>
      </c>
      <c r="H23" s="39">
        <v>-14.926</v>
      </c>
      <c r="J23" s="33">
        <f>+E23-F23</f>
        <v>-16.418501</v>
      </c>
      <c r="K23" s="35">
        <f>IF(F23=0,"N/A",J23/F23)</f>
        <v>1.0999933672785742</v>
      </c>
    </row>
    <row r="24" spans="2:11" ht="21.75" customHeight="1" thickBot="1">
      <c r="B24" s="2" t="s">
        <v>49</v>
      </c>
      <c r="E24" s="26">
        <v>835.5875054999967</v>
      </c>
      <c r="F24" s="27">
        <v>1147.3506864999965</v>
      </c>
      <c r="G24" s="44">
        <v>835.5875054999967</v>
      </c>
      <c r="H24" s="27">
        <v>1147.3506864999965</v>
      </c>
      <c r="J24" s="33">
        <f>+E24-F24</f>
        <v>-311.7631809999998</v>
      </c>
      <c r="K24" s="35">
        <f>IF(F24=0,"N/A",J24/F24)</f>
        <v>-0.27172440359192723</v>
      </c>
    </row>
    <row r="25" ht="21.75" customHeight="1"/>
    <row r="26" spans="2:8" ht="21.75" customHeight="1">
      <c r="B26" s="87" t="s">
        <v>50</v>
      </c>
      <c r="C26" s="87"/>
      <c r="D26" s="87"/>
      <c r="E26" s="45">
        <v>2.0889687637499916</v>
      </c>
      <c r="F26" s="46">
        <v>2.8683767162499914</v>
      </c>
      <c r="G26" s="45">
        <v>2.0889687637499916</v>
      </c>
      <c r="H26" s="47">
        <v>2.8683767162499914</v>
      </c>
    </row>
    <row r="27" ht="21.75" customHeight="1"/>
    <row r="28" spans="2:3" ht="12.75">
      <c r="B28" s="2" t="s">
        <v>51</v>
      </c>
      <c r="C28" s="2" t="s">
        <v>95</v>
      </c>
    </row>
    <row r="29" spans="3:11" ht="12.75">
      <c r="C29" s="2" t="s">
        <v>96</v>
      </c>
      <c r="E29" s="33"/>
      <c r="J29" s="33"/>
      <c r="K29" s="35"/>
    </row>
    <row r="30" spans="3:5" ht="12.75">
      <c r="C30" s="2" t="s">
        <v>97</v>
      </c>
      <c r="E30" s="37"/>
    </row>
    <row r="31" ht="12.75">
      <c r="E31" s="33"/>
    </row>
  </sheetData>
  <mergeCells count="10">
    <mergeCell ref="A1:D1"/>
    <mergeCell ref="E6:F6"/>
    <mergeCell ref="A3:E3"/>
    <mergeCell ref="B26:D26"/>
    <mergeCell ref="A2:H2"/>
    <mergeCell ref="B10:C11"/>
    <mergeCell ref="B18:C19"/>
    <mergeCell ref="B21:C22"/>
    <mergeCell ref="G6:H6"/>
    <mergeCell ref="B16:C16"/>
  </mergeCells>
  <printOptions/>
  <pageMargins left="0.47" right="0.37" top="1" bottom="1" header="0.5" footer="0.5"/>
  <pageSetup blackAndWhite="1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1" sqref="A1"/>
    </sheetView>
  </sheetViews>
  <sheetFormatPr defaultColWidth="9.33203125" defaultRowHeight="12.75"/>
  <cols>
    <col min="1" max="1" width="38.66015625" style="0" customWidth="1"/>
    <col min="3" max="3" width="15.5" style="1" customWidth="1"/>
    <col min="4" max="4" width="4.83203125" style="79" customWidth="1"/>
    <col min="5" max="5" width="15.5" style="0" customWidth="1"/>
    <col min="7" max="7" width="9.66015625" style="0" hidden="1" customWidth="1"/>
    <col min="8" max="8" width="10.16015625" style="0" hidden="1" customWidth="1"/>
  </cols>
  <sheetData>
    <row r="1" spans="1:7" ht="12.75">
      <c r="A1" s="1" t="s">
        <v>0</v>
      </c>
      <c r="B1" s="1"/>
      <c r="E1" s="1"/>
      <c r="F1" s="2"/>
      <c r="G1" s="2"/>
    </row>
    <row r="2" spans="1:7" ht="12.75">
      <c r="A2" s="2" t="s">
        <v>33</v>
      </c>
      <c r="B2" s="2"/>
      <c r="C2" s="2"/>
      <c r="D2" s="80"/>
      <c r="E2" s="2"/>
      <c r="F2" s="2"/>
      <c r="G2" s="2"/>
    </row>
    <row r="3" spans="1:7" ht="12.75">
      <c r="A3" s="1" t="s">
        <v>1</v>
      </c>
      <c r="B3" s="1"/>
      <c r="E3" s="1"/>
      <c r="F3" s="2"/>
      <c r="G3" s="2"/>
    </row>
    <row r="4" ht="12.75">
      <c r="A4" s="3" t="s">
        <v>2</v>
      </c>
    </row>
    <row r="5" spans="3:5" ht="15" customHeight="1">
      <c r="C5" s="4" t="s">
        <v>3</v>
      </c>
      <c r="D5" s="81"/>
      <c r="E5" s="5" t="s">
        <v>3</v>
      </c>
    </row>
    <row r="6" spans="2:5" ht="15" customHeight="1">
      <c r="B6" s="4" t="s">
        <v>4</v>
      </c>
      <c r="C6" s="6" t="s">
        <v>34</v>
      </c>
      <c r="D6" s="82"/>
      <c r="E6" s="7" t="s">
        <v>5</v>
      </c>
    </row>
    <row r="7" spans="1:5" ht="15" customHeight="1">
      <c r="A7" s="1" t="s">
        <v>6</v>
      </c>
      <c r="C7" s="4" t="s">
        <v>7</v>
      </c>
      <c r="D7" s="81"/>
      <c r="E7" s="5" t="s">
        <v>7</v>
      </c>
    </row>
    <row r="8" spans="1:8" ht="12.75">
      <c r="A8" t="s">
        <v>8</v>
      </c>
      <c r="C8" s="9">
        <v>35552.8702</v>
      </c>
      <c r="D8" s="14"/>
      <c r="E8" s="10">
        <v>32989.78025</v>
      </c>
      <c r="G8" s="11">
        <f>+C8-E8</f>
        <v>2563.089949999994</v>
      </c>
      <c r="H8" s="12">
        <f>+G8/E8</f>
        <v>0.07769345326269622</v>
      </c>
    </row>
    <row r="9" spans="1:5" ht="15" customHeight="1" hidden="1">
      <c r="A9" t="s">
        <v>9</v>
      </c>
      <c r="C9" s="13">
        <v>0</v>
      </c>
      <c r="D9" s="14"/>
      <c r="E9" s="11">
        <v>0</v>
      </c>
    </row>
    <row r="10" spans="1:5" ht="15" customHeight="1" hidden="1">
      <c r="A10" t="s">
        <v>10</v>
      </c>
      <c r="C10" s="13">
        <v>0</v>
      </c>
      <c r="D10" s="14"/>
      <c r="E10" s="11">
        <v>0</v>
      </c>
    </row>
    <row r="11" spans="1:5" ht="15" customHeight="1" hidden="1">
      <c r="A11" t="s">
        <v>11</v>
      </c>
      <c r="C11" s="14">
        <v>0</v>
      </c>
      <c r="D11" s="14"/>
      <c r="E11" s="11">
        <v>0</v>
      </c>
    </row>
    <row r="12" spans="3:5" ht="15" customHeight="1">
      <c r="C12" s="15">
        <v>35552.8702</v>
      </c>
      <c r="D12" s="83"/>
      <c r="E12" s="16">
        <v>32989.78025</v>
      </c>
    </row>
    <row r="13" spans="3:5" ht="15" customHeight="1">
      <c r="C13" s="13"/>
      <c r="D13" s="14"/>
      <c r="E13" s="11"/>
    </row>
    <row r="14" spans="1:5" ht="15" customHeight="1">
      <c r="A14" s="1" t="s">
        <v>12</v>
      </c>
      <c r="C14" s="13"/>
      <c r="D14" s="14"/>
      <c r="E14" s="11"/>
    </row>
    <row r="15" spans="1:8" ht="15" customHeight="1">
      <c r="A15" t="s">
        <v>13</v>
      </c>
      <c r="C15" s="13">
        <v>12501.61279</v>
      </c>
      <c r="D15" s="14"/>
      <c r="E15" s="11">
        <v>11859.793049999998</v>
      </c>
      <c r="G15" s="11">
        <f>+C15-E15</f>
        <v>641.8197400000008</v>
      </c>
      <c r="H15" s="12">
        <f>+G15/E15</f>
        <v>0.05411727989638073</v>
      </c>
    </row>
    <row r="16" spans="1:8" ht="15" customHeight="1">
      <c r="A16" t="s">
        <v>14</v>
      </c>
      <c r="C16" s="13">
        <v>29051.263759999998</v>
      </c>
      <c r="D16" s="14"/>
      <c r="E16" s="11">
        <v>28886.975</v>
      </c>
      <c r="G16" s="11">
        <f>+C16-E16</f>
        <v>164.28875999999946</v>
      </c>
      <c r="H16" s="12">
        <f>+G16/E16</f>
        <v>0.005687295398704761</v>
      </c>
    </row>
    <row r="17" spans="1:8" ht="15" customHeight="1" hidden="1">
      <c r="A17" t="s">
        <v>15</v>
      </c>
      <c r="C17" s="13">
        <v>0</v>
      </c>
      <c r="D17" s="14"/>
      <c r="E17" s="11">
        <v>0</v>
      </c>
      <c r="H17" s="12" t="e">
        <f>+G17/E17</f>
        <v>#DIV/0!</v>
      </c>
    </row>
    <row r="18" spans="1:8" ht="15" customHeight="1">
      <c r="A18" t="s">
        <v>16</v>
      </c>
      <c r="C18" s="13">
        <v>8728.87992</v>
      </c>
      <c r="D18" s="14"/>
      <c r="E18" s="11">
        <v>9937.2477</v>
      </c>
      <c r="G18" s="11">
        <f>+C18-E18</f>
        <v>-1208.3677800000005</v>
      </c>
      <c r="H18" s="12">
        <f>+G18/E18</f>
        <v>-0.12159984499530997</v>
      </c>
    </row>
    <row r="19" spans="3:5" ht="15" customHeight="1">
      <c r="C19" s="15">
        <v>50281.75647</v>
      </c>
      <c r="D19" s="83"/>
      <c r="E19" s="16">
        <v>50684.01575</v>
      </c>
    </row>
    <row r="20" spans="3:5" ht="15" customHeight="1">
      <c r="C20" s="13"/>
      <c r="D20" s="14"/>
      <c r="E20" s="11"/>
    </row>
    <row r="21" spans="1:5" ht="15" customHeight="1">
      <c r="A21" s="1" t="s">
        <v>17</v>
      </c>
      <c r="C21" s="13"/>
      <c r="D21" s="14"/>
      <c r="E21" s="11"/>
    </row>
    <row r="22" spans="1:5" ht="15" customHeight="1" hidden="1">
      <c r="A22" t="s">
        <v>18</v>
      </c>
      <c r="C22" s="13">
        <v>0</v>
      </c>
      <c r="D22" s="14"/>
      <c r="E22" s="11">
        <v>0</v>
      </c>
    </row>
    <row r="23" spans="1:8" ht="15" customHeight="1">
      <c r="A23" t="s">
        <v>19</v>
      </c>
      <c r="C23" s="13">
        <v>7746.172889999999</v>
      </c>
      <c r="D23" s="14"/>
      <c r="E23" s="11">
        <v>5604.898</v>
      </c>
      <c r="G23" s="17">
        <f>+C23-E23</f>
        <v>2141.274889999999</v>
      </c>
      <c r="H23" s="18">
        <f>+G23/E23</f>
        <v>0.3820363706886368</v>
      </c>
    </row>
    <row r="24" spans="1:8" ht="15" customHeight="1">
      <c r="A24" t="s">
        <v>20</v>
      </c>
      <c r="C24" s="13">
        <v>2502.5148200000003</v>
      </c>
      <c r="D24" s="14"/>
      <c r="E24" s="11">
        <v>3060.459</v>
      </c>
      <c r="G24" s="17">
        <f>+C24-E24</f>
        <v>-557.9441799999995</v>
      </c>
      <c r="H24" s="18">
        <f>+G24/E24</f>
        <v>-0.18230735324341857</v>
      </c>
    </row>
    <row r="25" spans="1:8" ht="15" customHeight="1">
      <c r="A25" t="s">
        <v>21</v>
      </c>
      <c r="C25" s="13">
        <v>249.02697999999964</v>
      </c>
      <c r="D25" s="14"/>
      <c r="E25" s="11">
        <v>294.355</v>
      </c>
      <c r="G25" s="11">
        <f>+C25-E25</f>
        <v>-45.32802000000038</v>
      </c>
      <c r="H25" s="12">
        <f>+G25/E25</f>
        <v>-0.15399099726520826</v>
      </c>
    </row>
    <row r="26" spans="1:8" ht="15" customHeight="1">
      <c r="A26" t="s">
        <v>22</v>
      </c>
      <c r="C26" s="13">
        <v>1738.12977</v>
      </c>
      <c r="D26" s="14"/>
      <c r="E26" s="11">
        <v>1397.724</v>
      </c>
      <c r="G26" s="11">
        <f>+C26-E26</f>
        <v>340.4057700000001</v>
      </c>
      <c r="H26" s="12">
        <f>+G26/E26</f>
        <v>0.24354290975900827</v>
      </c>
    </row>
    <row r="27" spans="1:5" ht="15" customHeight="1" hidden="1">
      <c r="A27" t="s">
        <v>23</v>
      </c>
      <c r="C27" s="13">
        <v>0</v>
      </c>
      <c r="D27" s="14"/>
      <c r="E27" s="11">
        <v>0</v>
      </c>
    </row>
    <row r="28" spans="3:5" ht="15" customHeight="1">
      <c r="C28" s="15">
        <v>12235.844459999997</v>
      </c>
      <c r="D28" s="83"/>
      <c r="E28" s="16">
        <v>10357.436</v>
      </c>
    </row>
    <row r="29" spans="3:5" ht="15" customHeight="1">
      <c r="C29" s="13"/>
      <c r="D29" s="14"/>
      <c r="E29" s="11"/>
    </row>
    <row r="30" spans="1:5" ht="15" customHeight="1">
      <c r="A30" s="1" t="s">
        <v>24</v>
      </c>
      <c r="C30" s="19">
        <v>38045.91201</v>
      </c>
      <c r="D30" s="83"/>
      <c r="E30" s="20">
        <v>40326.57975</v>
      </c>
    </row>
    <row r="31" spans="3:5" ht="15" customHeight="1">
      <c r="C31" s="13"/>
      <c r="D31" s="14"/>
      <c r="E31" s="11"/>
    </row>
    <row r="32" spans="1:5" ht="15" customHeight="1">
      <c r="A32" s="1" t="s">
        <v>25</v>
      </c>
      <c r="C32" s="13"/>
      <c r="D32" s="14"/>
      <c r="E32" s="11"/>
    </row>
    <row r="33" spans="1:8" ht="15" customHeight="1">
      <c r="A33" t="s">
        <v>26</v>
      </c>
      <c r="C33" s="13">
        <v>1321.8840000000002</v>
      </c>
      <c r="D33" s="14"/>
      <c r="E33" s="11">
        <v>1450.248</v>
      </c>
      <c r="G33" s="11">
        <f>+C33-E33</f>
        <v>-128.3639999999998</v>
      </c>
      <c r="H33" s="12">
        <f>+G33/E33</f>
        <v>-0.0885117579889783</v>
      </c>
    </row>
    <row r="34" spans="1:8" ht="15" customHeight="1" hidden="1">
      <c r="A34" s="2" t="s">
        <v>18</v>
      </c>
      <c r="C34" s="13">
        <v>0</v>
      </c>
      <c r="D34" s="14"/>
      <c r="E34" s="11">
        <v>0</v>
      </c>
      <c r="H34" s="12" t="e">
        <f>+G34/E34</f>
        <v>#DIV/0!</v>
      </c>
    </row>
    <row r="35" spans="1:8" ht="15" customHeight="1">
      <c r="A35" t="s">
        <v>22</v>
      </c>
      <c r="C35" s="13">
        <v>2884.3288000000002</v>
      </c>
      <c r="D35" s="14"/>
      <c r="E35" s="11">
        <v>3166.3</v>
      </c>
      <c r="G35" s="11">
        <f>+C35-E35</f>
        <v>-281.97119999999995</v>
      </c>
      <c r="H35" s="12">
        <f>+G35/E35</f>
        <v>-0.08905384834033413</v>
      </c>
    </row>
    <row r="36" spans="3:5" ht="15" customHeight="1">
      <c r="C36" s="15">
        <v>4206.2128</v>
      </c>
      <c r="D36" s="83"/>
      <c r="E36" s="16">
        <v>4616.548000000001</v>
      </c>
    </row>
    <row r="37" spans="3:5" ht="15" customHeight="1">
      <c r="C37" s="13"/>
      <c r="D37" s="14"/>
      <c r="E37" s="11"/>
    </row>
    <row r="38" spans="3:5" ht="15" customHeight="1" thickBot="1">
      <c r="C38" s="21">
        <v>69392.56941000001</v>
      </c>
      <c r="D38" s="83"/>
      <c r="E38" s="22">
        <v>68699.812</v>
      </c>
    </row>
    <row r="39" spans="3:5" ht="15" customHeight="1">
      <c r="C39" s="13"/>
      <c r="D39" s="14"/>
      <c r="E39" s="11"/>
    </row>
    <row r="40" spans="1:5" ht="15" customHeight="1" hidden="1">
      <c r="A40" s="1" t="s">
        <v>27</v>
      </c>
      <c r="C40" s="13"/>
      <c r="D40" s="14"/>
      <c r="E40" s="11"/>
    </row>
    <row r="41" spans="1:8" ht="15" customHeight="1">
      <c r="A41" t="s">
        <v>28</v>
      </c>
      <c r="C41" s="13">
        <v>40000</v>
      </c>
      <c r="D41" s="14"/>
      <c r="E41" s="11">
        <v>40000</v>
      </c>
      <c r="G41" s="11">
        <f>+C41-E41</f>
        <v>0</v>
      </c>
      <c r="H41" s="12">
        <f>+G41/E41</f>
        <v>0</v>
      </c>
    </row>
    <row r="42" spans="1:8" ht="15" customHeight="1">
      <c r="A42" t="s">
        <v>29</v>
      </c>
      <c r="C42" s="9">
        <v>28988.904899999994</v>
      </c>
      <c r="D42" s="14"/>
      <c r="E42" s="10">
        <v>28326.791</v>
      </c>
      <c r="G42" s="11">
        <f>+C42-E42</f>
        <v>662.113899999993</v>
      </c>
      <c r="H42" s="12">
        <f>+G42/E42</f>
        <v>0.02337412310487245</v>
      </c>
    </row>
    <row r="43" spans="1:5" ht="15" customHeight="1">
      <c r="A43" t="s">
        <v>30</v>
      </c>
      <c r="C43" s="24">
        <v>68988.9049</v>
      </c>
      <c r="D43" s="83"/>
      <c r="E43" s="25">
        <v>68326.99454</v>
      </c>
    </row>
    <row r="44" spans="1:8" ht="15" customHeight="1">
      <c r="A44" s="1" t="s">
        <v>31</v>
      </c>
      <c r="C44" s="9">
        <v>403.664</v>
      </c>
      <c r="D44" s="14"/>
      <c r="E44" s="10">
        <v>372.519</v>
      </c>
      <c r="G44" s="11">
        <f>+C44-E44</f>
        <v>31.144999999999982</v>
      </c>
      <c r="H44" s="12">
        <f>+G44/E44</f>
        <v>0.08360647376375428</v>
      </c>
    </row>
    <row r="45" spans="3:5" ht="15" customHeight="1" thickBot="1">
      <c r="C45" s="26">
        <v>69392.5689</v>
      </c>
      <c r="D45" s="83"/>
      <c r="E45" s="27">
        <v>68699.51854</v>
      </c>
    </row>
    <row r="46" ht="12.75">
      <c r="E46" s="8"/>
    </row>
    <row r="47" spans="1:5" ht="13.5" thickBot="1">
      <c r="A47" s="1" t="s">
        <v>32</v>
      </c>
      <c r="C47" s="28">
        <v>1.7247226224999999</v>
      </c>
      <c r="D47" s="84"/>
      <c r="E47" s="29">
        <v>1.7081748635</v>
      </c>
    </row>
    <row r="49" ht="12.75">
      <c r="A49" s="2" t="s">
        <v>98</v>
      </c>
    </row>
    <row r="50" spans="1:5" ht="12.75">
      <c r="A50" t="s">
        <v>103</v>
      </c>
      <c r="C50" s="23"/>
      <c r="D50" s="63"/>
      <c r="E50" s="23"/>
    </row>
  </sheetData>
  <printOptions/>
  <pageMargins left="0.51" right="0.25" top="0.59" bottom="0.7" header="0.4" footer="0.5"/>
  <pageSetup blackAndWhite="1" orientation="portrait" paperSize="9" r:id="rId1"/>
  <headerFooter alignWithMargins="0"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" sqref="A1:D1"/>
    </sheetView>
  </sheetViews>
  <sheetFormatPr defaultColWidth="9.33203125" defaultRowHeight="12.75"/>
  <cols>
    <col min="1" max="1" width="1.66796875" style="68" customWidth="1"/>
    <col min="2" max="2" width="18.66015625" style="68" bestFit="1" customWidth="1"/>
    <col min="3" max="3" width="8" style="68" customWidth="1"/>
    <col min="4" max="4" width="4.66015625" style="68" customWidth="1"/>
    <col min="5" max="5" width="13.83203125" style="68" customWidth="1"/>
    <col min="6" max="6" width="17" style="68" bestFit="1" customWidth="1"/>
    <col min="7" max="7" width="3.5" style="68" customWidth="1"/>
    <col min="8" max="10" width="13.83203125" style="68" customWidth="1"/>
    <col min="11" max="16384" width="9.33203125" style="68" customWidth="1"/>
  </cols>
  <sheetData>
    <row r="1" spans="1:4" ht="12.75">
      <c r="A1" s="90" t="s">
        <v>0</v>
      </c>
      <c r="B1" s="90"/>
      <c r="C1" s="90"/>
      <c r="D1" s="90"/>
    </row>
    <row r="2" spans="1:9" ht="12.75">
      <c r="A2" s="69" t="s">
        <v>53</v>
      </c>
      <c r="C2" s="69"/>
      <c r="D2" s="69"/>
      <c r="E2" s="69"/>
      <c r="F2" s="69"/>
      <c r="G2" s="69"/>
      <c r="H2" s="69"/>
      <c r="I2" s="69"/>
    </row>
    <row r="3" spans="1:8" ht="12.75">
      <c r="A3" s="67" t="s">
        <v>78</v>
      </c>
      <c r="C3" s="67"/>
      <c r="D3" s="67"/>
      <c r="E3" s="67"/>
      <c r="F3" s="67"/>
      <c r="G3" s="67"/>
      <c r="H3" s="67"/>
    </row>
    <row r="4" ht="12.75">
      <c r="A4" s="51" t="s">
        <v>36</v>
      </c>
    </row>
    <row r="5" ht="12.75">
      <c r="A5" s="51"/>
    </row>
    <row r="6" spans="6:9" ht="12.75">
      <c r="F6" s="70" t="s">
        <v>79</v>
      </c>
      <c r="G6" s="71"/>
      <c r="H6" s="91" t="s">
        <v>80</v>
      </c>
      <c r="I6" s="91"/>
    </row>
    <row r="7" spans="5:10" s="72" customFormat="1" ht="38.25">
      <c r="E7" s="73" t="s">
        <v>81</v>
      </c>
      <c r="F7" s="73" t="s">
        <v>82</v>
      </c>
      <c r="G7" s="73"/>
      <c r="H7" s="73" t="s">
        <v>83</v>
      </c>
      <c r="I7" s="73" t="s">
        <v>84</v>
      </c>
      <c r="J7" s="73" t="s">
        <v>85</v>
      </c>
    </row>
    <row r="8" spans="5:10" s="72" customFormat="1" ht="12.75">
      <c r="E8" s="74" t="s">
        <v>86</v>
      </c>
      <c r="F8" s="74" t="s">
        <v>86</v>
      </c>
      <c r="G8" s="74"/>
      <c r="H8" s="74" t="s">
        <v>86</v>
      </c>
      <c r="I8" s="74" t="s">
        <v>86</v>
      </c>
      <c r="J8" s="74" t="s">
        <v>86</v>
      </c>
    </row>
    <row r="9" spans="1:10" s="72" customFormat="1" ht="12.75">
      <c r="A9" s="67" t="s">
        <v>87</v>
      </c>
      <c r="B9" s="68"/>
      <c r="C9" s="68"/>
      <c r="E9" s="74"/>
      <c r="F9" s="74"/>
      <c r="G9" s="74"/>
      <c r="H9" s="74"/>
      <c r="I9" s="74"/>
      <c r="J9" s="74"/>
    </row>
    <row r="10" spans="1:10" ht="12.75">
      <c r="A10" s="68" t="s">
        <v>88</v>
      </c>
      <c r="B10" s="68" t="s">
        <v>89</v>
      </c>
      <c r="E10" s="75">
        <v>40000</v>
      </c>
      <c r="F10" s="75">
        <v>7359.24</v>
      </c>
      <c r="G10" s="75"/>
      <c r="H10" s="75">
        <v>4986.2210000000005</v>
      </c>
      <c r="I10" s="76">
        <v>15981.798999999999</v>
      </c>
      <c r="J10" s="75">
        <v>68327.36</v>
      </c>
    </row>
    <row r="11" spans="1:10" ht="12.75">
      <c r="A11" s="68" t="s">
        <v>90</v>
      </c>
      <c r="E11" s="75">
        <v>0</v>
      </c>
      <c r="F11" s="75">
        <v>0</v>
      </c>
      <c r="G11" s="75"/>
      <c r="H11" s="75">
        <v>0</v>
      </c>
      <c r="I11" s="75">
        <v>835.7875054999993</v>
      </c>
      <c r="J11" s="75">
        <v>835.7875054999993</v>
      </c>
    </row>
    <row r="12" spans="2:10" ht="12.75">
      <c r="B12" s="68" t="s">
        <v>91</v>
      </c>
      <c r="E12" s="75"/>
      <c r="F12" s="75"/>
      <c r="G12" s="75"/>
      <c r="H12" s="75"/>
      <c r="I12" s="75"/>
      <c r="J12" s="75"/>
    </row>
    <row r="13" spans="1:10" ht="12.75">
      <c r="A13" s="68" t="s">
        <v>92</v>
      </c>
      <c r="E13" s="75">
        <v>0</v>
      </c>
      <c r="F13" s="75">
        <v>0</v>
      </c>
      <c r="G13" s="75"/>
      <c r="H13" s="75">
        <v>-173.9393165</v>
      </c>
      <c r="I13" s="75">
        <v>0</v>
      </c>
      <c r="J13" s="75">
        <v>-173.9393165</v>
      </c>
    </row>
    <row r="14" spans="2:10" ht="12.75">
      <c r="B14" s="68" t="s">
        <v>93</v>
      </c>
      <c r="E14" s="75"/>
      <c r="F14" s="75"/>
      <c r="G14" s="75"/>
      <c r="H14" s="75"/>
      <c r="I14" s="75"/>
      <c r="J14" s="75"/>
    </row>
    <row r="15" spans="1:10" ht="13.5" thickBot="1">
      <c r="A15" s="67" t="s">
        <v>94</v>
      </c>
      <c r="E15" s="77">
        <v>40000</v>
      </c>
      <c r="F15" s="77">
        <v>7359.24</v>
      </c>
      <c r="G15" s="77">
        <v>0</v>
      </c>
      <c r="H15" s="77">
        <v>4812.2816835</v>
      </c>
      <c r="I15" s="77">
        <v>16817.5865055</v>
      </c>
      <c r="J15" s="77">
        <v>68989.20818900001</v>
      </c>
    </row>
    <row r="16" spans="5:10" ht="13.5" thickTop="1">
      <c r="E16" s="75"/>
      <c r="F16" s="75"/>
      <c r="G16" s="75"/>
      <c r="H16" s="75"/>
      <c r="I16" s="75"/>
      <c r="J16" s="75"/>
    </row>
    <row r="17" spans="5:10" ht="12.75">
      <c r="E17" s="75"/>
      <c r="F17" s="75"/>
      <c r="G17" s="75"/>
      <c r="H17" s="75"/>
      <c r="I17" s="75"/>
      <c r="J17" s="75"/>
    </row>
    <row r="18" spans="5:10" ht="12.75">
      <c r="E18" s="75"/>
      <c r="F18" s="75"/>
      <c r="G18" s="75"/>
      <c r="H18" s="75"/>
      <c r="I18" s="75"/>
      <c r="J18" s="75"/>
    </row>
    <row r="19" spans="1:10" ht="12.75">
      <c r="A19" s="69" t="s">
        <v>51</v>
      </c>
      <c r="B19" s="2" t="s">
        <v>99</v>
      </c>
      <c r="E19" s="75"/>
      <c r="F19" s="75"/>
      <c r="G19" s="75"/>
      <c r="H19" s="75"/>
      <c r="I19" s="75"/>
      <c r="J19" s="75"/>
    </row>
    <row r="20" spans="2:10" ht="12.75">
      <c r="B20" s="69" t="s">
        <v>101</v>
      </c>
      <c r="E20" s="75"/>
      <c r="F20" s="75"/>
      <c r="G20" s="75"/>
      <c r="H20" s="75"/>
      <c r="I20" s="75"/>
      <c r="J20" s="75"/>
    </row>
    <row r="21" spans="5:10" ht="12.75">
      <c r="E21" s="75"/>
      <c r="F21" s="75"/>
      <c r="G21" s="75"/>
      <c r="H21" s="75"/>
      <c r="I21" s="75"/>
      <c r="J21" s="75"/>
    </row>
    <row r="22" spans="5:10" ht="12.75">
      <c r="E22" s="75"/>
      <c r="F22" s="75"/>
      <c r="G22" s="75"/>
      <c r="H22" s="75"/>
      <c r="I22" s="75"/>
      <c r="J22" s="75"/>
    </row>
    <row r="23" spans="5:10" ht="12.75">
      <c r="E23" s="75"/>
      <c r="F23" s="75"/>
      <c r="G23" s="75"/>
      <c r="H23" s="75"/>
      <c r="I23" s="75"/>
      <c r="J23" s="75"/>
    </row>
    <row r="24" spans="5:10" ht="12.75">
      <c r="E24" s="75"/>
      <c r="F24" s="75"/>
      <c r="G24" s="75"/>
      <c r="H24" s="75"/>
      <c r="I24" s="75"/>
      <c r="J24" s="75"/>
    </row>
    <row r="25" spans="5:10" ht="12.75">
      <c r="E25" s="75"/>
      <c r="F25" s="75"/>
      <c r="G25" s="75"/>
      <c r="H25" s="75"/>
      <c r="I25" s="75"/>
      <c r="J25" s="75"/>
    </row>
    <row r="26" spans="5:10" ht="12.75">
      <c r="E26" s="75"/>
      <c r="F26" s="75"/>
      <c r="G26" s="75"/>
      <c r="H26" s="75"/>
      <c r="I26" s="75"/>
      <c r="J26" s="75"/>
    </row>
    <row r="27" spans="5:10" ht="12.75">
      <c r="E27" s="75"/>
      <c r="F27" s="75"/>
      <c r="G27" s="75"/>
      <c r="H27" s="75"/>
      <c r="I27" s="75"/>
      <c r="J27" s="75"/>
    </row>
    <row r="28" spans="5:10" ht="12.75">
      <c r="E28" s="75"/>
      <c r="F28" s="75"/>
      <c r="G28" s="75"/>
      <c r="H28" s="75"/>
      <c r="I28" s="75"/>
      <c r="J28" s="75"/>
    </row>
    <row r="29" spans="5:10" ht="12.75">
      <c r="E29" s="75"/>
      <c r="F29" s="75"/>
      <c r="G29" s="75"/>
      <c r="H29" s="75"/>
      <c r="I29" s="75"/>
      <c r="J29" s="75"/>
    </row>
    <row r="30" spans="5:10" ht="12.75">
      <c r="E30" s="75"/>
      <c r="F30" s="75"/>
      <c r="G30" s="75"/>
      <c r="H30" s="75"/>
      <c r="I30" s="75"/>
      <c r="J30" s="75"/>
    </row>
    <row r="31" spans="5:10" ht="12.75">
      <c r="E31" s="75"/>
      <c r="F31" s="75"/>
      <c r="G31" s="75"/>
      <c r="H31" s="75"/>
      <c r="I31" s="75"/>
      <c r="J31" s="75"/>
    </row>
    <row r="32" spans="5:10" ht="12.75">
      <c r="E32" s="75"/>
      <c r="F32" s="75"/>
      <c r="G32" s="75"/>
      <c r="H32" s="75"/>
      <c r="I32" s="75"/>
      <c r="J32" s="75"/>
    </row>
  </sheetData>
  <mergeCells count="2">
    <mergeCell ref="A1:D1"/>
    <mergeCell ref="H6:I6"/>
  </mergeCells>
  <printOptions/>
  <pageMargins left="0.55" right="0.39" top="1" bottom="1" header="0.5" footer="0.5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A1" sqref="A1:D1"/>
    </sheetView>
  </sheetViews>
  <sheetFormatPr defaultColWidth="9.33203125" defaultRowHeight="12.75"/>
  <cols>
    <col min="1" max="1" width="38.5" style="50" customWidth="1"/>
    <col min="2" max="3" width="9.33203125" style="50" customWidth="1"/>
    <col min="4" max="4" width="17.33203125" style="50" bestFit="1" customWidth="1"/>
    <col min="5" max="5" width="3.83203125" style="50" customWidth="1"/>
    <col min="6" max="6" width="17.33203125" style="50" hidden="1" customWidth="1"/>
    <col min="7" max="16384" width="9.33203125" style="50" customWidth="1"/>
  </cols>
  <sheetData>
    <row r="1" spans="1:16" ht="12.75">
      <c r="A1" s="92" t="s">
        <v>0</v>
      </c>
      <c r="B1" s="92"/>
      <c r="C1" s="92"/>
      <c r="D1" s="92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  <c r="P1" s="49"/>
    </row>
    <row r="2" spans="1:16" ht="12.75">
      <c r="A2" s="93" t="s">
        <v>53</v>
      </c>
      <c r="B2" s="94"/>
      <c r="C2" s="94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2.75">
      <c r="A3" s="92" t="s">
        <v>54</v>
      </c>
      <c r="B3" s="92"/>
      <c r="C3" s="92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49"/>
    </row>
    <row r="4" spans="1:16" ht="12.75">
      <c r="A4" s="51" t="s">
        <v>36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/>
      <c r="P4" s="49"/>
    </row>
    <row r="5" spans="1:16" ht="12.75">
      <c r="A5" s="48"/>
      <c r="B5" s="48"/>
      <c r="C5" s="48"/>
      <c r="D5" s="52" t="s">
        <v>37</v>
      </c>
      <c r="E5" s="48"/>
      <c r="F5" s="52" t="s">
        <v>55</v>
      </c>
      <c r="G5" s="48"/>
      <c r="H5" s="48"/>
      <c r="I5" s="48"/>
      <c r="J5" s="48"/>
      <c r="K5" s="48"/>
      <c r="L5" s="48"/>
      <c r="M5" s="48"/>
      <c r="N5" s="48"/>
      <c r="O5" s="49"/>
      <c r="P5" s="49"/>
    </row>
    <row r="6" spans="1:16" ht="12.75">
      <c r="A6" s="48"/>
      <c r="B6" s="48"/>
      <c r="C6" s="48"/>
      <c r="D6" s="53" t="s">
        <v>34</v>
      </c>
      <c r="E6" s="48"/>
      <c r="F6" s="54">
        <v>37346</v>
      </c>
      <c r="G6" s="48"/>
      <c r="H6" s="48"/>
      <c r="I6" s="48"/>
      <c r="J6" s="48"/>
      <c r="K6" s="48"/>
      <c r="L6" s="48"/>
      <c r="M6" s="48"/>
      <c r="N6" s="48"/>
      <c r="O6" s="49"/>
      <c r="P6" s="49"/>
    </row>
    <row r="7" spans="1:16" ht="12.75">
      <c r="A7" s="55"/>
      <c r="B7" s="48"/>
      <c r="C7" s="48"/>
      <c r="D7" s="52" t="s">
        <v>7</v>
      </c>
      <c r="E7" s="48"/>
      <c r="F7" s="52" t="s">
        <v>7</v>
      </c>
      <c r="G7" s="48"/>
      <c r="H7" s="48"/>
      <c r="I7" s="48"/>
      <c r="J7" s="48"/>
      <c r="K7" s="48"/>
      <c r="L7" s="48"/>
      <c r="M7" s="48"/>
      <c r="N7" s="48"/>
      <c r="O7" s="49"/>
      <c r="P7" s="49"/>
    </row>
    <row r="8" spans="1:16" ht="13.5">
      <c r="A8" s="55"/>
      <c r="B8" s="48"/>
      <c r="C8" s="48"/>
      <c r="D8" s="52"/>
      <c r="E8" s="48"/>
      <c r="F8" s="56"/>
      <c r="G8" s="48"/>
      <c r="H8" s="48"/>
      <c r="I8" s="48"/>
      <c r="J8" s="48"/>
      <c r="K8" s="48"/>
      <c r="L8" s="48"/>
      <c r="M8" s="48"/>
      <c r="N8" s="48"/>
      <c r="O8" s="49"/>
      <c r="P8" s="49"/>
    </row>
    <row r="9" ht="12.75">
      <c r="A9" s="57" t="s">
        <v>56</v>
      </c>
    </row>
    <row r="10" spans="1:6" ht="12.75">
      <c r="A10" s="58" t="s">
        <v>57</v>
      </c>
      <c r="D10" s="59">
        <v>2903.0047600000034</v>
      </c>
      <c r="F10" s="59">
        <v>4415.208</v>
      </c>
    </row>
    <row r="11" spans="1:6" ht="12.75">
      <c r="A11" s="58" t="s">
        <v>58</v>
      </c>
      <c r="D11" s="59">
        <v>-87.01259</v>
      </c>
      <c r="F11" s="59">
        <v>-328.034</v>
      </c>
    </row>
    <row r="12" spans="1:6" ht="12.75">
      <c r="A12" s="58" t="s">
        <v>59</v>
      </c>
      <c r="D12" s="59">
        <v>46.742639999999994</v>
      </c>
      <c r="F12" s="59">
        <v>224.832</v>
      </c>
    </row>
    <row r="13" spans="1:6" ht="12.75" hidden="1">
      <c r="A13" s="58" t="s">
        <v>60</v>
      </c>
      <c r="D13" s="59">
        <v>0</v>
      </c>
      <c r="F13" s="59"/>
    </row>
    <row r="14" spans="1:6" ht="12.75">
      <c r="A14" s="58" t="s">
        <v>61</v>
      </c>
      <c r="D14" s="60">
        <v>-953.7420200000004</v>
      </c>
      <c r="F14" s="60">
        <v>-3311.618</v>
      </c>
    </row>
    <row r="15" spans="1:6" ht="12.75">
      <c r="A15" s="61" t="s">
        <v>62</v>
      </c>
      <c r="D15" s="62">
        <v>1908.9927900000032</v>
      </c>
      <c r="F15" s="62">
        <f>SUM(F10:F14)</f>
        <v>1000.3879999999995</v>
      </c>
    </row>
    <row r="16" spans="1:6" ht="12.75">
      <c r="A16" s="58"/>
      <c r="D16" s="59"/>
      <c r="F16" s="59"/>
    </row>
    <row r="17" spans="1:6" ht="12.75">
      <c r="A17" s="57" t="s">
        <v>63</v>
      </c>
      <c r="D17" s="59"/>
      <c r="F17" s="59"/>
    </row>
    <row r="18" spans="1:6" ht="12.75">
      <c r="A18" s="58" t="s">
        <v>64</v>
      </c>
      <c r="D18" s="59">
        <v>-3227.6613199999993</v>
      </c>
      <c r="F18" s="59">
        <v>-3246.861</v>
      </c>
    </row>
    <row r="19" spans="1:6" ht="12.75">
      <c r="A19" s="58" t="s">
        <v>65</v>
      </c>
      <c r="D19" s="60">
        <v>51.70075000000452</v>
      </c>
      <c r="F19" s="60">
        <v>678.637</v>
      </c>
    </row>
    <row r="20" spans="1:6" ht="12.75">
      <c r="A20" s="61" t="s">
        <v>66</v>
      </c>
      <c r="D20" s="62">
        <v>-3175.9605699999947</v>
      </c>
      <c r="F20" s="62">
        <f>SUM(F18:F19)</f>
        <v>-2568.224</v>
      </c>
    </row>
    <row r="21" spans="1:6" ht="12.75">
      <c r="A21" s="58"/>
      <c r="D21" s="59"/>
      <c r="F21" s="59"/>
    </row>
    <row r="22" spans="1:6" ht="12.75">
      <c r="A22" s="57" t="s">
        <v>67</v>
      </c>
      <c r="D22" s="59"/>
      <c r="F22" s="59"/>
    </row>
    <row r="23" spans="1:6" ht="12.75">
      <c r="A23" s="58" t="s">
        <v>68</v>
      </c>
      <c r="D23" s="59">
        <v>290.42706000000015</v>
      </c>
      <c r="F23" s="59">
        <v>5197.458</v>
      </c>
    </row>
    <row r="24" spans="1:6" ht="12.75">
      <c r="A24" s="58" t="s">
        <v>69</v>
      </c>
      <c r="D24" s="59">
        <v>0</v>
      </c>
      <c r="F24" s="59">
        <v>-7.5</v>
      </c>
    </row>
    <row r="25" spans="1:6" ht="12.75">
      <c r="A25" s="58" t="s">
        <v>70</v>
      </c>
      <c r="D25" s="59">
        <v>0</v>
      </c>
      <c r="F25" s="59">
        <v>-1200</v>
      </c>
    </row>
    <row r="26" spans="1:6" ht="12.75">
      <c r="A26" s="58" t="s">
        <v>71</v>
      </c>
      <c r="D26" s="59">
        <v>0</v>
      </c>
      <c r="F26" s="59">
        <v>300</v>
      </c>
    </row>
    <row r="27" spans="1:6" ht="12.75">
      <c r="A27" s="58" t="s">
        <v>72</v>
      </c>
      <c r="D27" s="60">
        <v>-30.42488000000003</v>
      </c>
      <c r="F27" s="60">
        <v>-131.01</v>
      </c>
    </row>
    <row r="28" spans="1:6" ht="12.75">
      <c r="A28" s="61" t="s">
        <v>73</v>
      </c>
      <c r="D28" s="62">
        <v>260.0021800000001</v>
      </c>
      <c r="F28" s="62">
        <f>SUM(F23:F27)</f>
        <v>4158.947999999999</v>
      </c>
    </row>
    <row r="29" spans="1:6" ht="12.75">
      <c r="A29" s="58"/>
      <c r="D29" s="59"/>
      <c r="F29" s="59"/>
    </row>
    <row r="30" spans="1:6" ht="12.75">
      <c r="A30" s="57" t="s">
        <v>74</v>
      </c>
      <c r="D30" s="59">
        <v>-1006.9655999999914</v>
      </c>
      <c r="F30" s="59">
        <f>+F15+F20+F28</f>
        <v>2591.1119999999987</v>
      </c>
    </row>
    <row r="31" spans="1:6" ht="12.75">
      <c r="A31" s="57" t="s">
        <v>75</v>
      </c>
      <c r="D31" s="59"/>
      <c r="F31" s="59"/>
    </row>
    <row r="32" spans="1:6" ht="12.75">
      <c r="A32" s="57" t="s">
        <v>76</v>
      </c>
      <c r="D32" s="64">
        <v>9652.178</v>
      </c>
      <c r="F32" s="64">
        <f>+F33-F30</f>
        <v>7061.066000000001</v>
      </c>
    </row>
    <row r="33" spans="1:6" ht="13.5" thickBot="1">
      <c r="A33" s="57" t="s">
        <v>77</v>
      </c>
      <c r="D33" s="65">
        <v>8645.212400000008</v>
      </c>
      <c r="F33" s="65">
        <f>+D32</f>
        <v>9652.178</v>
      </c>
    </row>
    <row r="34" ht="13.5" thickTop="1">
      <c r="A34" s="66"/>
    </row>
    <row r="36" ht="12.75">
      <c r="A36" s="2" t="s">
        <v>100</v>
      </c>
    </row>
    <row r="37" ht="12.75">
      <c r="A37" s="49" t="s">
        <v>102</v>
      </c>
    </row>
  </sheetData>
  <mergeCells count="3">
    <mergeCell ref="A3:C3"/>
    <mergeCell ref="A2:C2"/>
    <mergeCell ref="A1:D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 Autobat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Siew Chee Choong</dc:creator>
  <cp:keywords/>
  <dc:description/>
  <cp:lastModifiedBy>Overall</cp:lastModifiedBy>
  <cp:lastPrinted>2003-08-26T08:42:57Z</cp:lastPrinted>
  <dcterms:created xsi:type="dcterms:W3CDTF">2003-08-19T06:32:36Z</dcterms:created>
  <dcterms:modified xsi:type="dcterms:W3CDTF">2003-08-26T09:10:04Z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